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mchugg/Documents/USC/classes/EE564/564_handouts/"/>
    </mc:Choice>
  </mc:AlternateContent>
  <xr:revisionPtr revIDLastSave="0" documentId="13_ncr:1_{4C30CCC0-08F2-B442-A792-7B61E70FC539}" xr6:coauthVersionLast="45" xr6:coauthVersionMax="45" xr10:uidLastSave="{00000000-0000-0000-0000-000000000000}"/>
  <bookViews>
    <workbookView xWindow="20700" yWindow="1040" windowWidth="29520" windowHeight="221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7" i="1"/>
  <c r="H9" i="1"/>
  <c r="H11" i="1"/>
  <c r="H13" i="1"/>
  <c r="H15" i="1"/>
  <c r="H17" i="1"/>
  <c r="H19" i="1"/>
  <c r="H21" i="1"/>
  <c r="H6" i="1"/>
  <c r="H10" i="1"/>
  <c r="H12" i="1"/>
  <c r="H14" i="1"/>
  <c r="H16" i="1"/>
  <c r="H18" i="1"/>
  <c r="H20" i="1"/>
  <c r="A7" i="1"/>
  <c r="A8" i="1" s="1"/>
  <c r="B6" i="1"/>
  <c r="C6" i="1" s="1"/>
  <c r="E6" i="1"/>
  <c r="B7" i="1"/>
  <c r="C7" i="1" s="1"/>
  <c r="E7" i="1"/>
  <c r="A9" i="1" l="1"/>
  <c r="E8" i="1"/>
  <c r="B8" i="1"/>
  <c r="D7" i="1"/>
  <c r="I7" i="1" s="1"/>
  <c r="D6" i="1"/>
  <c r="I6" i="1"/>
  <c r="B9" i="1" l="1"/>
  <c r="E9" i="1"/>
  <c r="A10" i="1"/>
  <c r="C8" i="1"/>
  <c r="D8" i="1" s="1"/>
  <c r="C9" i="1" l="1"/>
  <c r="D9" i="1" s="1"/>
  <c r="I8" i="1"/>
  <c r="A11" i="1"/>
  <c r="E10" i="1"/>
  <c r="B10" i="1"/>
  <c r="A12" i="1" l="1"/>
  <c r="E11" i="1"/>
  <c r="B11" i="1"/>
  <c r="C10" i="1"/>
  <c r="D10" i="1" s="1"/>
  <c r="I9" i="1"/>
  <c r="A13" i="1" l="1"/>
  <c r="E12" i="1"/>
  <c r="B12" i="1"/>
  <c r="C11" i="1"/>
  <c r="I10" i="1"/>
  <c r="D11" i="1" l="1"/>
  <c r="I11" i="1" s="1"/>
  <c r="E13" i="1"/>
  <c r="A14" i="1"/>
  <c r="B13" i="1"/>
  <c r="C12" i="1"/>
  <c r="D12" i="1" s="1"/>
  <c r="C13" i="1" l="1"/>
  <c r="B14" i="1"/>
  <c r="C14" i="1" s="1"/>
  <c r="D14" i="1" s="1"/>
  <c r="A15" i="1"/>
  <c r="E14" i="1"/>
  <c r="I12" i="1"/>
  <c r="D13" i="1" l="1"/>
  <c r="I13" i="1" s="1"/>
  <c r="E15" i="1"/>
  <c r="B15" i="1"/>
  <c r="C15" i="1" s="1"/>
  <c r="A16" i="1"/>
  <c r="I14" i="1"/>
  <c r="D15" i="1" l="1"/>
  <c r="I15" i="1" s="1"/>
  <c r="E16" i="1"/>
  <c r="B16" i="1"/>
  <c r="A17" i="1"/>
  <c r="C16" i="1" l="1"/>
  <c r="D16" i="1" s="1"/>
  <c r="C17" i="1"/>
  <c r="D17" i="1" s="1"/>
  <c r="E17" i="1"/>
  <c r="B17" i="1"/>
  <c r="A18" i="1"/>
  <c r="I16" i="1" l="1"/>
  <c r="B18" i="1"/>
  <c r="C18" i="1" s="1"/>
  <c r="D18" i="1" s="1"/>
  <c r="A19" i="1"/>
  <c r="E18" i="1"/>
  <c r="I17" i="1"/>
  <c r="I18" i="1" l="1"/>
  <c r="E19" i="1"/>
  <c r="B19" i="1"/>
  <c r="C19" i="1" s="1"/>
  <c r="A20" i="1"/>
  <c r="E20" i="1" l="1"/>
  <c r="B20" i="1"/>
  <c r="A21" i="1"/>
  <c r="D19" i="1"/>
  <c r="I19" i="1" s="1"/>
  <c r="C20" i="1" l="1"/>
  <c r="I20" i="1" s="1"/>
  <c r="D20" i="1"/>
  <c r="C21" i="1"/>
  <c r="E21" i="1"/>
  <c r="B21" i="1"/>
  <c r="D21" i="1" l="1"/>
  <c r="I21" i="1" s="1"/>
  <c r="K6" i="1" l="1"/>
  <c r="K23" i="1" s="1"/>
  <c r="K24" i="1" s="1"/>
  <c r="J6" i="1"/>
  <c r="M6" i="1"/>
  <c r="M23" i="1" s="1"/>
  <c r="M24" i="1" s="1"/>
  <c r="L6" i="1"/>
  <c r="L23" i="1" s="1"/>
  <c r="L24" i="1" s="1"/>
  <c r="J23" i="1" l="1"/>
  <c r="J24" i="1" s="1"/>
</calcChain>
</file>

<file path=xl/sharedStrings.xml><?xml version="1.0" encoding="utf-8"?>
<sst xmlns="http://schemas.openxmlformats.org/spreadsheetml/2006/main" count="30" uniqueCount="30">
  <si>
    <t>b0</t>
    <phoneticPr fontId="1" type="noConversion"/>
  </si>
  <si>
    <t>b1</t>
    <phoneticPr fontId="1" type="noConversion"/>
  </si>
  <si>
    <t>b2</t>
    <phoneticPr fontId="1" type="noConversion"/>
  </si>
  <si>
    <t>b3</t>
    <phoneticPr fontId="1" type="noConversion"/>
  </si>
  <si>
    <t>m (config)</t>
    <phoneticPr fontId="1" type="noConversion"/>
  </si>
  <si>
    <t>MI[bi]</t>
    <phoneticPr fontId="1" type="noConversion"/>
  </si>
  <si>
    <t>I[m]</t>
    <phoneticPr fontId="1" type="noConversion"/>
  </si>
  <si>
    <t>Q[m]</t>
    <phoneticPr fontId="1" type="noConversion"/>
  </si>
  <si>
    <t>Metric[m]</t>
    <phoneticPr fontId="1" type="noConversion"/>
  </si>
  <si>
    <t>ZI</t>
    <phoneticPr fontId="1" type="noConversion"/>
  </si>
  <si>
    <t>ZQ</t>
    <phoneticPr fontId="1" type="noConversion"/>
  </si>
  <si>
    <t>MO[b3]</t>
    <phoneticPr fontId="1" type="noConversion"/>
  </si>
  <si>
    <t>MO[b2]</t>
    <phoneticPr fontId="1" type="noConversion"/>
  </si>
  <si>
    <t>MO[b1]</t>
    <phoneticPr fontId="1" type="noConversion"/>
  </si>
  <si>
    <t>MO[b0]</t>
    <phoneticPr fontId="1" type="noConversion"/>
  </si>
  <si>
    <t xml:space="preserve">observed:  </t>
    <phoneticPr fontId="1" type="noConversion"/>
  </si>
  <si>
    <t>inputs</t>
    <phoneticPr fontId="1" type="noConversion"/>
  </si>
  <si>
    <t>outputs</t>
    <phoneticPr fontId="1" type="noConversion"/>
  </si>
  <si>
    <t>implied hard decision: sign (+ &lt;--&gt; 0, 1 &lt;--&gt;1)</t>
    <phoneticPr fontId="1" type="noConversion"/>
  </si>
  <si>
    <t>min-sum</t>
    <phoneticPr fontId="1" type="noConversion"/>
  </si>
  <si>
    <t>MI[S[m]]</t>
    <phoneticPr fontId="1" type="noConversion"/>
  </si>
  <si>
    <t>b-hat[3]</t>
    <phoneticPr fontId="1" type="noConversion"/>
  </si>
  <si>
    <t>b-hat[2]</t>
    <phoneticPr fontId="1" type="noConversion"/>
  </si>
  <si>
    <t>b-hat[1]</t>
    <phoneticPr fontId="1" type="noConversion"/>
  </si>
  <si>
    <t>b-hat[0]</t>
    <phoneticPr fontId="1" type="noConversion"/>
  </si>
  <si>
    <t>soft-deicion</t>
    <phoneticPr fontId="1" type="noConversion"/>
  </si>
  <si>
    <t>hard-decision</t>
    <phoneticPr fontId="1" type="noConversion"/>
  </si>
  <si>
    <t>intrinsic (best decision)</t>
    <phoneticPr fontId="1" type="noConversion"/>
  </si>
  <si>
    <t>(extrinsic - what gets passed)</t>
    <phoneticPr fontId="1" type="noConversion"/>
  </si>
  <si>
    <t>confidence: magnitude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</si>
</sst>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385535</xdr:colOff>
      <xdr:row>7</xdr:row>
      <xdr:rowOff>7560</xdr:rowOff>
    </xdr:from>
    <xdr:to>
      <xdr:col>12</xdr:col>
      <xdr:colOff>616286</xdr:colOff>
      <xdr:row>19</xdr:row>
      <xdr:rowOff>7560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4583" y="1171727"/>
          <a:ext cx="2702715" cy="199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9"/>
  <sheetViews>
    <sheetView tabSelected="1" topLeftCell="B1" zoomScale="186" zoomScaleNormal="186" zoomScalePageLayoutView="168" workbookViewId="0">
      <selection activeCell="E24" sqref="E24"/>
    </sheetView>
  </sheetViews>
  <sheetFormatPr baseColWidth="10" defaultRowHeight="13" x14ac:dyDescent="0.15"/>
  <cols>
    <col min="1" max="1" width="8.5" style="2" customWidth="1"/>
    <col min="2" max="5" width="5.1640625" style="2" customWidth="1"/>
    <col min="6" max="7" width="7.1640625" style="2" customWidth="1"/>
    <col min="8" max="16384" width="10.83203125" style="2"/>
  </cols>
  <sheetData>
    <row r="2" spans="1:14" x14ac:dyDescent="0.15">
      <c r="A2" s="2" t="s">
        <v>19</v>
      </c>
      <c r="D2" s="5"/>
      <c r="E2" s="4" t="s">
        <v>15</v>
      </c>
      <c r="F2" s="5" t="s">
        <v>9</v>
      </c>
      <c r="G2" s="5" t="s">
        <v>10</v>
      </c>
      <c r="J2" s="2" t="s">
        <v>18</v>
      </c>
    </row>
    <row r="3" spans="1:14" x14ac:dyDescent="0.15">
      <c r="F3" s="3">
        <v>-3</v>
      </c>
      <c r="G3" s="3">
        <v>-2</v>
      </c>
      <c r="J3" s="2" t="s">
        <v>29</v>
      </c>
    </row>
    <row r="5" spans="1:14" x14ac:dyDescent="0.15">
      <c r="A5" s="7" t="s">
        <v>4</v>
      </c>
      <c r="B5" s="7" t="s">
        <v>3</v>
      </c>
      <c r="C5" s="7" t="s">
        <v>2</v>
      </c>
      <c r="D5" s="7" t="s">
        <v>1</v>
      </c>
      <c r="E5" s="7" t="s">
        <v>0</v>
      </c>
      <c r="F5" s="7" t="s">
        <v>6</v>
      </c>
      <c r="G5" s="7" t="s">
        <v>7</v>
      </c>
      <c r="H5" s="5" t="s">
        <v>20</v>
      </c>
      <c r="I5" s="5" t="s">
        <v>8</v>
      </c>
      <c r="J5" s="5" t="s">
        <v>11</v>
      </c>
      <c r="K5" s="5" t="s">
        <v>12</v>
      </c>
      <c r="L5" s="5" t="s">
        <v>13</v>
      </c>
      <c r="M5" s="5" t="s">
        <v>14</v>
      </c>
      <c r="N5" s="1" t="s">
        <v>28</v>
      </c>
    </row>
    <row r="6" spans="1:14" x14ac:dyDescent="0.15">
      <c r="A6" s="2">
        <v>0</v>
      </c>
      <c r="B6" s="2">
        <f>INT(A6/8)</f>
        <v>0</v>
      </c>
      <c r="C6" s="2">
        <f>INT((A6-8*B6)/4)</f>
        <v>0</v>
      </c>
      <c r="D6" s="2">
        <f>INT((A6-(8*B6+4*C6))/2)</f>
        <v>0</v>
      </c>
      <c r="E6" s="2">
        <f>MOD(A6,2)</f>
        <v>0</v>
      </c>
      <c r="F6" s="2">
        <v>-3</v>
      </c>
      <c r="G6" s="2">
        <v>-3</v>
      </c>
      <c r="H6" s="6">
        <f>(F$3-F6)^2+(G$3-G6)^2</f>
        <v>1</v>
      </c>
      <c r="I6" s="6">
        <f>H6+B6*B$23+C6*C$23+D6*D$23+E6*E$23</f>
        <v>1</v>
      </c>
      <c r="J6" s="6">
        <f>MIN(I14:I21)-MIN(I6:I13)-B23</f>
        <v>16</v>
      </c>
      <c r="K6" s="6">
        <f>MIN(I10:I13,I18:I21)-MIN(I6:I9,I14:I17)-C23</f>
        <v>4</v>
      </c>
      <c r="L6" s="6">
        <f>MIN(I8:I9,I12:I13,I16:I17,I20:I21)-MIN(I6:I7,I10:I11,I14:I15,I18:I19)-D23</f>
        <v>10</v>
      </c>
      <c r="M6" s="6">
        <f>MIN(I7,I9,I11,I13,I15,I17,I19,I21)-MIN(I6,I8,I10,I12,I14,I16,I18,I20)-E23</f>
        <v>0</v>
      </c>
      <c r="N6" s="1"/>
    </row>
    <row r="7" spans="1:14" x14ac:dyDescent="0.15">
      <c r="A7" s="2">
        <f>1+A6</f>
        <v>1</v>
      </c>
      <c r="B7" s="2">
        <f t="shared" ref="B7:B21" si="0">INT(A7/8)</f>
        <v>0</v>
      </c>
      <c r="C7" s="2">
        <f t="shared" ref="C7:C21" si="1">INT((A7-8*B7)/4)</f>
        <v>0</v>
      </c>
      <c r="D7" s="2">
        <f t="shared" ref="D7:D21" si="2">INT((A7-(8*B7+4*C7))/2)</f>
        <v>0</v>
      </c>
      <c r="E7" s="2">
        <f t="shared" ref="E7:E21" si="3">MOD(A7,2)</f>
        <v>1</v>
      </c>
      <c r="F7" s="2">
        <v>-3</v>
      </c>
      <c r="G7" s="2">
        <v>-1</v>
      </c>
      <c r="H7" s="6">
        <f>(F$3-F7)^2+(G$3-G7)^2</f>
        <v>1</v>
      </c>
      <c r="I7" s="6">
        <f>H7+B7*B$23+C7*C$23+D7*D$23+E7*E$23</f>
        <v>3</v>
      </c>
      <c r="N7" s="1"/>
    </row>
    <row r="8" spans="1:14" x14ac:dyDescent="0.15">
      <c r="A8" s="2">
        <f t="shared" ref="A8:A21" si="4">1+A7</f>
        <v>2</v>
      </c>
      <c r="B8" s="2">
        <f t="shared" si="0"/>
        <v>0</v>
      </c>
      <c r="C8" s="2">
        <f t="shared" si="1"/>
        <v>0</v>
      </c>
      <c r="D8" s="2">
        <f t="shared" si="2"/>
        <v>1</v>
      </c>
      <c r="E8" s="2">
        <f t="shared" si="3"/>
        <v>0</v>
      </c>
      <c r="F8" s="2">
        <v>-3</v>
      </c>
      <c r="G8" s="2">
        <v>3</v>
      </c>
      <c r="H8" s="6">
        <f>(F$3-F8)^2+(G$3-G8)^2</f>
        <v>25</v>
      </c>
      <c r="I8" s="6">
        <f t="shared" ref="I8:I20" si="5">H8+B8*B$23+C8*C$23+D8*D$23+E8*E$23</f>
        <v>25</v>
      </c>
      <c r="N8" s="1"/>
    </row>
    <row r="9" spans="1:14" x14ac:dyDescent="0.15">
      <c r="A9" s="2">
        <f t="shared" si="4"/>
        <v>3</v>
      </c>
      <c r="B9" s="2">
        <f t="shared" si="0"/>
        <v>0</v>
      </c>
      <c r="C9" s="2">
        <f t="shared" si="1"/>
        <v>0</v>
      </c>
      <c r="D9" s="2">
        <f t="shared" si="2"/>
        <v>1</v>
      </c>
      <c r="E9" s="2">
        <f t="shared" si="3"/>
        <v>1</v>
      </c>
      <c r="F9" s="2">
        <v>-3</v>
      </c>
      <c r="G9" s="2">
        <v>1</v>
      </c>
      <c r="H9" s="6">
        <f t="shared" ref="H8:H21" si="6">(F$3-F9)^2+(G$3-G9)^2</f>
        <v>9</v>
      </c>
      <c r="I9" s="6">
        <f t="shared" si="5"/>
        <v>11</v>
      </c>
      <c r="N9" s="1"/>
    </row>
    <row r="10" spans="1:14" x14ac:dyDescent="0.15">
      <c r="A10" s="2">
        <f t="shared" si="4"/>
        <v>4</v>
      </c>
      <c r="B10" s="2">
        <f t="shared" si="0"/>
        <v>0</v>
      </c>
      <c r="C10" s="2">
        <f t="shared" si="1"/>
        <v>1</v>
      </c>
      <c r="D10" s="2">
        <f t="shared" si="2"/>
        <v>0</v>
      </c>
      <c r="E10" s="2">
        <f t="shared" si="3"/>
        <v>0</v>
      </c>
      <c r="F10" s="2">
        <v>-1</v>
      </c>
      <c r="G10" s="2">
        <v>-3</v>
      </c>
      <c r="H10" s="6">
        <f t="shared" si="6"/>
        <v>5</v>
      </c>
      <c r="I10" s="6">
        <f t="shared" si="5"/>
        <v>5</v>
      </c>
      <c r="N10" s="1"/>
    </row>
    <row r="11" spans="1:14" x14ac:dyDescent="0.15">
      <c r="A11" s="2">
        <f t="shared" si="4"/>
        <v>5</v>
      </c>
      <c r="B11" s="2">
        <f t="shared" si="0"/>
        <v>0</v>
      </c>
      <c r="C11" s="2">
        <f t="shared" si="1"/>
        <v>1</v>
      </c>
      <c r="D11" s="2">
        <f t="shared" si="2"/>
        <v>0</v>
      </c>
      <c r="E11" s="2">
        <f t="shared" si="3"/>
        <v>1</v>
      </c>
      <c r="F11" s="2">
        <v>-1</v>
      </c>
      <c r="G11" s="2">
        <v>-1</v>
      </c>
      <c r="H11" s="6">
        <f t="shared" si="6"/>
        <v>5</v>
      </c>
      <c r="I11" s="6">
        <f t="shared" si="5"/>
        <v>7</v>
      </c>
      <c r="N11" s="1"/>
    </row>
    <row r="12" spans="1:14" x14ac:dyDescent="0.15">
      <c r="A12" s="2">
        <f t="shared" si="4"/>
        <v>6</v>
      </c>
      <c r="B12" s="2">
        <f t="shared" si="0"/>
        <v>0</v>
      </c>
      <c r="C12" s="2">
        <f t="shared" si="1"/>
        <v>1</v>
      </c>
      <c r="D12" s="2">
        <f t="shared" si="2"/>
        <v>1</v>
      </c>
      <c r="E12" s="2">
        <f t="shared" si="3"/>
        <v>0</v>
      </c>
      <c r="F12" s="2">
        <v>-1</v>
      </c>
      <c r="G12" s="2">
        <v>3</v>
      </c>
      <c r="H12" s="6">
        <f t="shared" si="6"/>
        <v>29</v>
      </c>
      <c r="I12" s="6">
        <f t="shared" si="5"/>
        <v>29</v>
      </c>
      <c r="N12" s="1"/>
    </row>
    <row r="13" spans="1:14" x14ac:dyDescent="0.15">
      <c r="A13" s="2">
        <f t="shared" si="4"/>
        <v>7</v>
      </c>
      <c r="B13" s="2">
        <f t="shared" si="0"/>
        <v>0</v>
      </c>
      <c r="C13" s="2">
        <f t="shared" si="1"/>
        <v>1</v>
      </c>
      <c r="D13" s="2">
        <f t="shared" si="2"/>
        <v>1</v>
      </c>
      <c r="E13" s="2">
        <f t="shared" si="3"/>
        <v>1</v>
      </c>
      <c r="F13" s="2">
        <v>-1</v>
      </c>
      <c r="G13" s="2">
        <v>1</v>
      </c>
      <c r="H13" s="6">
        <f t="shared" si="6"/>
        <v>13</v>
      </c>
      <c r="I13" s="6">
        <f t="shared" si="5"/>
        <v>15</v>
      </c>
      <c r="N13" s="1"/>
    </row>
    <row r="14" spans="1:14" x14ac:dyDescent="0.15">
      <c r="A14" s="2">
        <f t="shared" si="4"/>
        <v>8</v>
      </c>
      <c r="B14" s="2">
        <f t="shared" si="0"/>
        <v>1</v>
      </c>
      <c r="C14" s="2">
        <f t="shared" si="1"/>
        <v>0</v>
      </c>
      <c r="D14" s="2">
        <f t="shared" si="2"/>
        <v>0</v>
      </c>
      <c r="E14" s="2">
        <f t="shared" si="3"/>
        <v>0</v>
      </c>
      <c r="F14" s="2">
        <v>3</v>
      </c>
      <c r="G14" s="2">
        <v>-3</v>
      </c>
      <c r="H14" s="6">
        <f t="shared" si="6"/>
        <v>37</v>
      </c>
      <c r="I14" s="6">
        <f>H14+B14*B$23+C14*C$23+D14*D$23+E14*E$23</f>
        <v>37</v>
      </c>
      <c r="N14" s="1"/>
    </row>
    <row r="15" spans="1:14" x14ac:dyDescent="0.15">
      <c r="A15" s="2">
        <f>1+A14</f>
        <v>9</v>
      </c>
      <c r="B15" s="2">
        <f t="shared" si="0"/>
        <v>1</v>
      </c>
      <c r="C15" s="2">
        <f t="shared" si="1"/>
        <v>0</v>
      </c>
      <c r="D15" s="2">
        <f t="shared" si="2"/>
        <v>0</v>
      </c>
      <c r="E15" s="2">
        <f t="shared" si="3"/>
        <v>1</v>
      </c>
      <c r="F15" s="2">
        <v>3</v>
      </c>
      <c r="G15" s="2">
        <v>-1</v>
      </c>
      <c r="H15" s="6">
        <f t="shared" si="6"/>
        <v>37</v>
      </c>
      <c r="I15" s="6">
        <f t="shared" si="5"/>
        <v>39</v>
      </c>
      <c r="N15" s="1"/>
    </row>
    <row r="16" spans="1:14" x14ac:dyDescent="0.15">
      <c r="A16" s="2">
        <f t="shared" si="4"/>
        <v>10</v>
      </c>
      <c r="B16" s="2">
        <f t="shared" si="0"/>
        <v>1</v>
      </c>
      <c r="C16" s="2">
        <f t="shared" si="1"/>
        <v>0</v>
      </c>
      <c r="D16" s="2">
        <f t="shared" si="2"/>
        <v>1</v>
      </c>
      <c r="E16" s="2">
        <f t="shared" si="3"/>
        <v>0</v>
      </c>
      <c r="F16" s="2">
        <v>3</v>
      </c>
      <c r="G16" s="2">
        <v>3</v>
      </c>
      <c r="H16" s="6">
        <f t="shared" si="6"/>
        <v>61</v>
      </c>
      <c r="I16" s="6">
        <f t="shared" si="5"/>
        <v>61</v>
      </c>
      <c r="N16" s="1"/>
    </row>
    <row r="17" spans="1:14" x14ac:dyDescent="0.15">
      <c r="A17" s="2">
        <f t="shared" si="4"/>
        <v>11</v>
      </c>
      <c r="B17" s="2">
        <f t="shared" si="0"/>
        <v>1</v>
      </c>
      <c r="C17" s="2">
        <f t="shared" si="1"/>
        <v>0</v>
      </c>
      <c r="D17" s="2">
        <f t="shared" si="2"/>
        <v>1</v>
      </c>
      <c r="E17" s="2">
        <f t="shared" si="3"/>
        <v>1</v>
      </c>
      <c r="F17" s="2">
        <v>3</v>
      </c>
      <c r="G17" s="2">
        <v>1</v>
      </c>
      <c r="H17" s="6">
        <f t="shared" si="6"/>
        <v>45</v>
      </c>
      <c r="I17" s="6">
        <f t="shared" si="5"/>
        <v>47</v>
      </c>
      <c r="N17" s="1"/>
    </row>
    <row r="18" spans="1:14" x14ac:dyDescent="0.15">
      <c r="A18" s="2">
        <f t="shared" si="4"/>
        <v>12</v>
      </c>
      <c r="B18" s="2">
        <f t="shared" si="0"/>
        <v>1</v>
      </c>
      <c r="C18" s="2">
        <f t="shared" si="1"/>
        <v>1</v>
      </c>
      <c r="D18" s="2">
        <f t="shared" si="2"/>
        <v>0</v>
      </c>
      <c r="E18" s="2">
        <f t="shared" si="3"/>
        <v>0</v>
      </c>
      <c r="F18" s="2">
        <v>1</v>
      </c>
      <c r="G18" s="2">
        <v>-3</v>
      </c>
      <c r="H18" s="6">
        <f t="shared" si="6"/>
        <v>17</v>
      </c>
      <c r="I18" s="6">
        <f t="shared" si="5"/>
        <v>17</v>
      </c>
      <c r="N18" s="1"/>
    </row>
    <row r="19" spans="1:14" x14ac:dyDescent="0.15">
      <c r="A19" s="2">
        <f t="shared" si="4"/>
        <v>13</v>
      </c>
      <c r="B19" s="2">
        <f t="shared" si="0"/>
        <v>1</v>
      </c>
      <c r="C19" s="2">
        <f t="shared" si="1"/>
        <v>1</v>
      </c>
      <c r="D19" s="2">
        <f t="shared" si="2"/>
        <v>0</v>
      </c>
      <c r="E19" s="2">
        <f t="shared" si="3"/>
        <v>1</v>
      </c>
      <c r="F19" s="2">
        <v>1</v>
      </c>
      <c r="G19" s="2">
        <v>-1</v>
      </c>
      <c r="H19" s="6">
        <f t="shared" si="6"/>
        <v>17</v>
      </c>
      <c r="I19" s="6">
        <f t="shared" si="5"/>
        <v>19</v>
      </c>
      <c r="N19" s="1"/>
    </row>
    <row r="20" spans="1:14" x14ac:dyDescent="0.15">
      <c r="A20" s="2">
        <f t="shared" si="4"/>
        <v>14</v>
      </c>
      <c r="B20" s="2">
        <f t="shared" si="0"/>
        <v>1</v>
      </c>
      <c r="C20" s="2">
        <f t="shared" si="1"/>
        <v>1</v>
      </c>
      <c r="D20" s="2">
        <f t="shared" si="2"/>
        <v>1</v>
      </c>
      <c r="E20" s="2">
        <f t="shared" si="3"/>
        <v>0</v>
      </c>
      <c r="F20" s="2">
        <v>1</v>
      </c>
      <c r="G20" s="2">
        <v>3</v>
      </c>
      <c r="H20" s="6">
        <f t="shared" si="6"/>
        <v>41</v>
      </c>
      <c r="I20" s="6">
        <f t="shared" si="5"/>
        <v>41</v>
      </c>
      <c r="N20" s="1"/>
    </row>
    <row r="21" spans="1:14" x14ac:dyDescent="0.15">
      <c r="A21" s="2">
        <f t="shared" si="4"/>
        <v>15</v>
      </c>
      <c r="B21" s="2">
        <f t="shared" si="0"/>
        <v>1</v>
      </c>
      <c r="C21" s="2">
        <f t="shared" si="1"/>
        <v>1</v>
      </c>
      <c r="D21" s="2">
        <f t="shared" si="2"/>
        <v>1</v>
      </c>
      <c r="E21" s="2">
        <f t="shared" si="3"/>
        <v>1</v>
      </c>
      <c r="F21" s="2">
        <v>1</v>
      </c>
      <c r="G21" s="2">
        <v>1</v>
      </c>
      <c r="H21" s="6">
        <f t="shared" si="6"/>
        <v>25</v>
      </c>
      <c r="I21" s="6">
        <f>H21+B21*B$23+C21*C$23+D21*D$23+E21*E$23</f>
        <v>27</v>
      </c>
      <c r="N21" s="1"/>
    </row>
    <row r="22" spans="1:14" x14ac:dyDescent="0.15">
      <c r="J22" s="5" t="s">
        <v>21</v>
      </c>
      <c r="K22" s="5" t="s">
        <v>22</v>
      </c>
      <c r="L22" s="5" t="s">
        <v>23</v>
      </c>
      <c r="M22" s="5" t="s">
        <v>24</v>
      </c>
      <c r="N22" s="1"/>
    </row>
    <row r="23" spans="1:14" x14ac:dyDescent="0.15">
      <c r="A23" s="5" t="s">
        <v>5</v>
      </c>
      <c r="B23" s="3">
        <v>0</v>
      </c>
      <c r="C23" s="3">
        <v>0</v>
      </c>
      <c r="D23" s="3">
        <v>0</v>
      </c>
      <c r="E23" s="3">
        <v>2</v>
      </c>
      <c r="I23" s="2" t="s">
        <v>25</v>
      </c>
      <c r="J23" s="6">
        <f>J6+B23</f>
        <v>16</v>
      </c>
      <c r="K23" s="6">
        <f>K6+C23</f>
        <v>4</v>
      </c>
      <c r="L23" s="6">
        <f>L6+D23</f>
        <v>10</v>
      </c>
      <c r="M23" s="6">
        <f>M6+E23</f>
        <v>2</v>
      </c>
      <c r="N23" s="1" t="s">
        <v>27</v>
      </c>
    </row>
    <row r="24" spans="1:14" x14ac:dyDescent="0.15">
      <c r="I24" s="2" t="s">
        <v>26</v>
      </c>
      <c r="J24" s="6">
        <f>(1-SIGN(J23))/2</f>
        <v>0</v>
      </c>
      <c r="K24" s="6">
        <f t="shared" ref="K24:M24" si="7">(1-SIGN(K23))/2</f>
        <v>0</v>
      </c>
      <c r="L24" s="6">
        <f t="shared" si="7"/>
        <v>0</v>
      </c>
      <c r="M24" s="6">
        <f t="shared" si="7"/>
        <v>0</v>
      </c>
    </row>
    <row r="28" spans="1:14" x14ac:dyDescent="0.15">
      <c r="A28" s="3" t="s">
        <v>16</v>
      </c>
    </row>
    <row r="29" spans="1:14" x14ac:dyDescent="0.15">
      <c r="A29" s="6" t="s">
        <v>17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USC Electrical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Chugg</dc:creator>
  <cp:lastModifiedBy>Keith Chugg</cp:lastModifiedBy>
  <dcterms:created xsi:type="dcterms:W3CDTF">2015-01-26T19:38:58Z</dcterms:created>
  <dcterms:modified xsi:type="dcterms:W3CDTF">2020-10-19T23:29:43Z</dcterms:modified>
</cp:coreProperties>
</file>